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130"/>
  <workbookPr/>
  <mc:AlternateContent xmlns:mc="http://schemas.openxmlformats.org/markup-compatibility/2006">
    <mc:Choice Requires="x15">
      <x15ac:absPath xmlns:x15ac="http://schemas.microsoft.com/office/spreadsheetml/2010/11/ac" url="D:\CV Huệ-VA\Thực đơn\Thực đơn 2025-2026\Các trường tháng 5.2026\"/>
    </mc:Choice>
  </mc:AlternateContent>
  <xr:revisionPtr revIDLastSave="0" documentId="13_ncr:1_{1AFB4060-9A71-4C20-BFCD-092F52414336}" xr6:coauthVersionLast="45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Tuần 1" sheetId="8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32" i="8" l="1"/>
  <c r="I22" i="8" l="1"/>
  <c r="I23" i="8"/>
  <c r="H22" i="8"/>
  <c r="H23" i="8"/>
  <c r="G22" i="8"/>
  <c r="G23" i="8"/>
  <c r="F39" i="8" l="1"/>
  <c r="F25" i="8"/>
  <c r="F18" i="8" l="1"/>
  <c r="F11" i="8" l="1"/>
  <c r="I39" i="8" l="1"/>
  <c r="I38" i="8"/>
  <c r="H38" i="8"/>
  <c r="G38" i="8"/>
  <c r="I36" i="8"/>
  <c r="H36" i="8"/>
  <c r="G36" i="8"/>
  <c r="I35" i="8"/>
  <c r="H35" i="8"/>
  <c r="G35" i="8"/>
  <c r="I34" i="8"/>
  <c r="H34" i="8"/>
  <c r="G34" i="8"/>
  <c r="I33" i="8"/>
  <c r="H33" i="8"/>
  <c r="G33" i="8"/>
  <c r="G32" i="8"/>
  <c r="I31" i="8"/>
  <c r="H31" i="8"/>
  <c r="G31" i="8"/>
  <c r="I30" i="8"/>
  <c r="H30" i="8"/>
  <c r="G30" i="8"/>
  <c r="I29" i="8"/>
  <c r="H29" i="8"/>
  <c r="G29" i="8"/>
  <c r="I28" i="8"/>
  <c r="H28" i="8"/>
  <c r="G28" i="8"/>
  <c r="I27" i="8"/>
  <c r="H27" i="8"/>
  <c r="G27" i="8"/>
  <c r="I26" i="8"/>
  <c r="H26" i="8"/>
  <c r="G26" i="8"/>
  <c r="I25" i="8"/>
  <c r="I24" i="8"/>
  <c r="H24" i="8"/>
  <c r="G24" i="8"/>
  <c r="I21" i="8"/>
  <c r="H21" i="8"/>
  <c r="G21" i="8"/>
  <c r="I20" i="8"/>
  <c r="H20" i="8"/>
  <c r="G20" i="8"/>
  <c r="I19" i="8"/>
  <c r="H19" i="8"/>
  <c r="G19" i="8"/>
  <c r="G18" i="8"/>
  <c r="I17" i="8"/>
  <c r="H17" i="8"/>
  <c r="G17" i="8"/>
  <c r="I16" i="8"/>
  <c r="H16" i="8"/>
  <c r="G16" i="8"/>
  <c r="I15" i="8"/>
  <c r="H15" i="8"/>
  <c r="G15" i="8"/>
  <c r="I14" i="8"/>
  <c r="H14" i="8"/>
  <c r="G14" i="8"/>
  <c r="I13" i="8"/>
  <c r="H13" i="8"/>
  <c r="G13" i="8"/>
  <c r="I12" i="8"/>
  <c r="H12" i="8"/>
  <c r="G12" i="8"/>
  <c r="I11" i="8"/>
  <c r="I10" i="8"/>
  <c r="H10" i="8"/>
  <c r="G10" i="8"/>
  <c r="I9" i="8"/>
  <c r="H9" i="8"/>
  <c r="G9" i="8"/>
  <c r="I8" i="8"/>
  <c r="H8" i="8"/>
  <c r="G8" i="8"/>
  <c r="I7" i="8"/>
  <c r="H7" i="8"/>
  <c r="G7" i="8"/>
  <c r="I6" i="8"/>
  <c r="H6" i="8"/>
  <c r="G6" i="8"/>
  <c r="H32" i="8" l="1"/>
  <c r="H18" i="8"/>
  <c r="G11" i="8"/>
  <c r="I18" i="8"/>
  <c r="G25" i="8"/>
  <c r="I32" i="8"/>
  <c r="G39" i="8"/>
  <c r="H11" i="8"/>
  <c r="H25" i="8"/>
  <c r="H39" i="8"/>
</calcChain>
</file>

<file path=xl/sharedStrings.xml><?xml version="1.0" encoding="utf-8"?>
<sst xmlns="http://schemas.openxmlformats.org/spreadsheetml/2006/main" count="105" uniqueCount="74">
  <si>
    <t>Thứ</t>
  </si>
  <si>
    <t>Tên món ăn</t>
  </si>
  <si>
    <t>Định lượng TP 1 suất ăn (Gram)</t>
  </si>
  <si>
    <t>Cơm gạo dẻo</t>
  </si>
  <si>
    <t>ghi chú : rau có thể thay đổi theo mùa hoặc do điều kiện khách quan như mưa bão vvv</t>
  </si>
  <si>
    <t xml:space="preserve">Người lập </t>
  </si>
  <si>
    <t>Đại diện nhà trường</t>
  </si>
  <si>
    <t>Chi tiết thực phẩm</t>
  </si>
  <si>
    <t>Sống</t>
  </si>
  <si>
    <t>Chín</t>
  </si>
  <si>
    <t>Năng lượng</t>
  </si>
  <si>
    <t>Kcal</t>
  </si>
  <si>
    <t>Dầu ăn</t>
  </si>
  <si>
    <t>Tổng năng lượng Kcal</t>
  </si>
  <si>
    <t>Gạo tẻ trắng</t>
  </si>
  <si>
    <t>40-45</t>
  </si>
  <si>
    <t>30-35</t>
  </si>
  <si>
    <t>45-50</t>
  </si>
  <si>
    <t>180-200</t>
  </si>
  <si>
    <t>Tỷ lệ %</t>
  </si>
  <si>
    <t>Protein</t>
  </si>
  <si>
    <t>Lipit</t>
  </si>
  <si>
    <t>Glucid</t>
  </si>
  <si>
    <t xml:space="preserve">  </t>
  </si>
  <si>
    <t>CÔNG TY CỔ PHẦN ĐẦU TƯ PHÁT TRIỂN DỊCH VỤ VIỆT AN</t>
  </si>
  <si>
    <t>Hà Nội, Ngày…. Tháng …. Năm 2026</t>
  </si>
  <si>
    <t xml:space="preserve">                 Thực đơn gửi ngày…. Tháng …. năm 2026</t>
  </si>
  <si>
    <t>Trứng gà CN loại 1</t>
  </si>
  <si>
    <t>Xúc xích Đức việt</t>
  </si>
  <si>
    <t>Rau muống xào</t>
  </si>
  <si>
    <t>Rau muống, tỏi bóc</t>
  </si>
  <si>
    <t>Nước canh chua rau muống</t>
  </si>
  <si>
    <t>Chanh quả</t>
  </si>
  <si>
    <t>Cải ngọt xào</t>
  </si>
  <si>
    <t>Cải ngọt, tỏi bóc</t>
  </si>
  <si>
    <t>Canh mồng tơi nấu bột tôm</t>
  </si>
  <si>
    <t>Mồng tơi, bột tôm</t>
  </si>
  <si>
    <t>50-55</t>
  </si>
  <si>
    <t>Xúc xích chiên hoa</t>
  </si>
  <si>
    <t>Thịt nạc chiên xù</t>
  </si>
  <si>
    <t>Thịt lợn nạc</t>
  </si>
  <si>
    <t>50-60</t>
  </si>
  <si>
    <t>Cá phile chiên vừng</t>
  </si>
  <si>
    <t>Cá rô phi phi lê + bột + vừng trắng</t>
  </si>
  <si>
    <t>65-70</t>
  </si>
  <si>
    <t>THỰC ĐƠN TUẦN 1 THÁNG 5 TRƯỜNG TH-THCS-THPT KHƯƠNG HẠ (KHỐI THCS)</t>
  </si>
  <si>
    <t>ÁP DỤNG TỪ NGÀY 04/05 ĐẾN NGÀY 08/05</t>
  </si>
  <si>
    <t>thứ 2
04/05/2026</t>
  </si>
  <si>
    <t>thứ 3
05/05/2026</t>
  </si>
  <si>
    <t>thứ 4
06/05/2026</t>
  </si>
  <si>
    <t>thứ 5
07/05/2026</t>
  </si>
  <si>
    <t>thứ 6
08/05/2026</t>
  </si>
  <si>
    <t>Cơm gà Hải Nam</t>
  </si>
  <si>
    <t>Gà sốt</t>
  </si>
  <si>
    <t>Canh chua thịt</t>
  </si>
  <si>
    <t>Giá,dứa,hành...+thịt nạc</t>
  </si>
  <si>
    <t>15-5</t>
  </si>
  <si>
    <t>Nhân rau (hành tây, nấm hương, xì dầu)</t>
  </si>
  <si>
    <t>10-15</t>
  </si>
  <si>
    <t>Đùi tỏi cộc, gà CN File</t>
  </si>
  <si>
    <t>120+30</t>
  </si>
  <si>
    <t>Thịt mọc viên sốt cà chua</t>
  </si>
  <si>
    <t>Giò sống, thịt lợn xay, cà chua</t>
  </si>
  <si>
    <t>30-30</t>
  </si>
  <si>
    <t>42-48</t>
  </si>
  <si>
    <t>Trứng tráng hành</t>
  </si>
  <si>
    <t>Chả lợn rim</t>
  </si>
  <si>
    <t>Chả lợn</t>
  </si>
  <si>
    <t>Đậu trắng sốt cà chua</t>
  </si>
  <si>
    <t>Đậu phụ, cà chua, hành lá</t>
  </si>
  <si>
    <t>Cơm rang thập cẩm</t>
  </si>
  <si>
    <t>Nhân cơm rang: chả lụa, rau củ quả</t>
  </si>
  <si>
    <t>15-30</t>
  </si>
  <si>
    <t>Trứng ốp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</si>
</sst>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Arial"/>
      <family val="2"/>
      <scheme val="minor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b/>
      <sz val="10"/>
      <color rgb="FF000000"/>
      <name val="Times New Roman"/>
      <family val="1"/>
    </font>
    <font>
      <i/>
      <sz val="11"/>
      <color rgb="FF000000"/>
      <name val="Times New Roman"/>
      <family val="1"/>
    </font>
    <font>
      <b/>
      <sz val="11"/>
      <color theme="1"/>
      <name val="Times New Roman"/>
      <family val="1"/>
    </font>
    <font>
      <sz val="13"/>
      <color rgb="FF00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  <scheme val="major"/>
    </font>
    <font>
      <sz val="13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3" fillId="2" borderId="2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10" fillId="2" borderId="2" xfId="0" applyFont="1" applyFill="1" applyBorder="1"/>
    <xf numFmtId="0" fontId="10" fillId="2" borderId="2" xfId="0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 vertical="center"/>
    </xf>
    <xf numFmtId="0" fontId="10" fillId="2" borderId="2" xfId="0" quotePrefix="1" applyFont="1" applyFill="1" applyBorder="1" applyAlignment="1">
      <alignment horizontal="center"/>
    </xf>
    <xf numFmtId="0" fontId="12" fillId="0" borderId="2" xfId="0" applyFont="1" applyBorder="1"/>
    <xf numFmtId="0" fontId="11" fillId="0" borderId="2" xfId="0" applyFont="1" applyBorder="1"/>
    <xf numFmtId="0" fontId="2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0" fontId="10" fillId="2" borderId="2" xfId="0" quotePrefix="1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2" fillId="3" borderId="0" xfId="0" applyFont="1" applyFill="1"/>
    <xf numFmtId="0" fontId="2" fillId="3" borderId="0" xfId="0" applyFont="1" applyFill="1" applyAlignment="1">
      <alignment horizontal="center"/>
    </xf>
    <xf numFmtId="0" fontId="4" fillId="2" borderId="0" xfId="0" applyFont="1" applyFill="1"/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1" fillId="0" borderId="2" xfId="0" applyFont="1" applyBorder="1" applyAlignment="1">
      <alignment horizontal="center"/>
    </xf>
    <xf numFmtId="0" fontId="8" fillId="2" borderId="0" xfId="0" applyFont="1" applyFill="1"/>
    <xf numFmtId="0" fontId="6" fillId="2" borderId="0" xfId="0" applyFont="1" applyFill="1" applyAlignment="1">
      <alignment horizontal="center"/>
    </xf>
    <xf numFmtId="0" fontId="6" fillId="2" borderId="0" xfId="0" applyFont="1" applyFill="1"/>
    <xf numFmtId="0" fontId="7" fillId="2" borderId="0" xfId="0" applyFont="1" applyFill="1" applyAlignment="1">
      <alignment horizontal="center" vertical="center"/>
    </xf>
    <xf numFmtId="0" fontId="14" fillId="0" borderId="2" xfId="0" applyFont="1" applyBorder="1"/>
    <xf numFmtId="0" fontId="4" fillId="2" borderId="2" xfId="0" applyFont="1" applyFill="1" applyBorder="1"/>
    <xf numFmtId="0" fontId="10" fillId="0" borderId="2" xfId="0" applyFont="1" applyBorder="1" applyAlignment="1">
      <alignment horizontal="center" vertical="center"/>
    </xf>
    <xf numFmtId="0" fontId="10" fillId="2" borderId="2" xfId="0" applyFont="1" applyFill="1" applyBorder="1" applyAlignment="1">
      <alignment wrapText="1"/>
    </xf>
    <xf numFmtId="0" fontId="10" fillId="0" borderId="2" xfId="0" quotePrefix="1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2" fillId="2" borderId="2" xfId="0" quotePrefix="1" applyFont="1" applyFill="1" applyBorder="1" applyAlignment="1">
      <alignment horizontal="center" vertical="center" wrapText="1"/>
    </xf>
    <xf numFmtId="17" fontId="10" fillId="2" borderId="2" xfId="0" quotePrefix="1" applyNumberFormat="1" applyFont="1" applyFill="1" applyBorder="1" applyAlignment="1">
      <alignment horizontal="center" vertical="center" wrapText="1"/>
    </xf>
    <xf numFmtId="0" fontId="10" fillId="0" borderId="2" xfId="0" applyFont="1" applyBorder="1"/>
    <xf numFmtId="0" fontId="10" fillId="0" borderId="2" xfId="0" quotePrefix="1" applyFont="1" applyBorder="1" applyAlignment="1">
      <alignment horizontal="center" vertical="center"/>
    </xf>
    <xf numFmtId="0" fontId="10" fillId="0" borderId="2" xfId="0" applyFont="1" applyBorder="1" applyAlignment="1">
      <alignment horizontal="center"/>
    </xf>
    <xf numFmtId="0" fontId="12" fillId="0" borderId="2" xfId="0" applyFont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13" fillId="0" borderId="0" xfId="0" applyFont="1" applyAlignment="1">
      <alignment horizontal="center"/>
    </xf>
    <xf numFmtId="0" fontId="3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17797A-4EE7-4B07-A436-7F3AC1060E6E}">
  <dimension ref="A1:L43"/>
  <sheetViews>
    <sheetView tabSelected="1" zoomScaleNormal="100" workbookViewId="0">
      <selection activeCell="C13" sqref="C13"/>
    </sheetView>
  </sheetViews>
  <sheetFormatPr defaultRowHeight="14.25" x14ac:dyDescent="0.2"/>
  <cols>
    <col min="1" max="1" width="14.25" customWidth="1"/>
    <col min="2" max="2" width="31" customWidth="1"/>
    <col min="3" max="3" width="29.875" customWidth="1"/>
    <col min="4" max="4" width="9.375" bestFit="1" customWidth="1"/>
    <col min="5" max="5" width="8.625" bestFit="1" customWidth="1"/>
    <col min="6" max="6" width="11.125" bestFit="1" customWidth="1"/>
    <col min="7" max="7" width="7.875" bestFit="1" customWidth="1"/>
    <col min="8" max="9" width="7.625" bestFit="1" customWidth="1"/>
  </cols>
  <sheetData>
    <row r="1" spans="1:12" ht="15.75" x14ac:dyDescent="0.25">
      <c r="A1" s="48" t="s">
        <v>24</v>
      </c>
      <c r="B1" s="48"/>
      <c r="C1" s="48"/>
      <c r="D1" s="48"/>
      <c r="E1" s="48"/>
      <c r="F1" s="48"/>
      <c r="G1" s="48"/>
      <c r="H1" s="48"/>
      <c r="I1" s="48"/>
    </row>
    <row r="2" spans="1:12" ht="15.75" x14ac:dyDescent="0.2">
      <c r="A2" s="49" t="s">
        <v>45</v>
      </c>
      <c r="B2" s="49"/>
      <c r="C2" s="49"/>
      <c r="D2" s="49"/>
      <c r="E2" s="49"/>
      <c r="F2" s="49"/>
      <c r="G2" s="49"/>
      <c r="H2" s="49"/>
      <c r="I2" s="49"/>
    </row>
    <row r="3" spans="1:12" ht="15.75" x14ac:dyDescent="0.2">
      <c r="A3" s="18"/>
      <c r="B3" s="50" t="s">
        <v>46</v>
      </c>
      <c r="C3" s="50"/>
      <c r="D3" s="50"/>
      <c r="E3" s="50"/>
      <c r="F3" s="50"/>
      <c r="G3" s="50"/>
      <c r="H3" s="50"/>
      <c r="I3" s="50"/>
    </row>
    <row r="4" spans="1:12" ht="29.25" customHeight="1" x14ac:dyDescent="0.2">
      <c r="A4" s="2" t="s">
        <v>0</v>
      </c>
      <c r="B4" s="2" t="s">
        <v>1</v>
      </c>
      <c r="C4" s="2" t="s">
        <v>7</v>
      </c>
      <c r="D4" s="51" t="s">
        <v>2</v>
      </c>
      <c r="E4" s="52"/>
      <c r="F4" s="5" t="s">
        <v>10</v>
      </c>
      <c r="G4" s="53" t="s">
        <v>19</v>
      </c>
      <c r="H4" s="53"/>
      <c r="I4" s="53"/>
    </row>
    <row r="5" spans="1:12" ht="15" customHeight="1" x14ac:dyDescent="0.2">
      <c r="A5" s="42" t="s">
        <v>47</v>
      </c>
      <c r="B5" s="2"/>
      <c r="C5" s="2"/>
      <c r="D5" s="3" t="s">
        <v>8</v>
      </c>
      <c r="E5" s="4" t="s">
        <v>9</v>
      </c>
      <c r="F5" s="5" t="s">
        <v>11</v>
      </c>
      <c r="G5" s="19" t="s">
        <v>20</v>
      </c>
      <c r="H5" s="19" t="s">
        <v>21</v>
      </c>
      <c r="I5" s="19" t="s">
        <v>22</v>
      </c>
    </row>
    <row r="6" spans="1:12" ht="15" customHeight="1" x14ac:dyDescent="0.25">
      <c r="A6" s="43"/>
      <c r="B6" s="8" t="s">
        <v>52</v>
      </c>
      <c r="C6" s="8" t="s">
        <v>14</v>
      </c>
      <c r="D6" s="9">
        <v>120</v>
      </c>
      <c r="E6" s="17">
        <v>180</v>
      </c>
      <c r="F6" s="17">
        <v>412</v>
      </c>
      <c r="G6" s="12">
        <f>18%*F6</f>
        <v>74.16</v>
      </c>
      <c r="H6" s="12">
        <f>F6*12%</f>
        <v>49.44</v>
      </c>
      <c r="I6" s="12">
        <f>F6*70%</f>
        <v>288.39999999999998</v>
      </c>
    </row>
    <row r="7" spans="1:12" ht="16.5" x14ac:dyDescent="0.25">
      <c r="A7" s="43"/>
      <c r="B7" s="8" t="s">
        <v>53</v>
      </c>
      <c r="C7" s="8" t="s">
        <v>59</v>
      </c>
      <c r="D7" s="11" t="s">
        <v>60</v>
      </c>
      <c r="E7" s="16">
        <v>100</v>
      </c>
      <c r="F7" s="17">
        <v>230</v>
      </c>
      <c r="G7" s="12">
        <f t="shared" ref="G7:G32" si="0">18%*F7</f>
        <v>41.4</v>
      </c>
      <c r="H7" s="12">
        <f t="shared" ref="H7:H39" si="1">F7*12%</f>
        <v>27.599999999999998</v>
      </c>
      <c r="I7" s="12">
        <f t="shared" ref="I7:I39" si="2">F7*70%</f>
        <v>161</v>
      </c>
    </row>
    <row r="8" spans="1:12" ht="15" customHeight="1" x14ac:dyDescent="0.3">
      <c r="A8" s="43"/>
      <c r="B8" s="8" t="s">
        <v>54</v>
      </c>
      <c r="C8" s="8" t="s">
        <v>55</v>
      </c>
      <c r="D8" s="11" t="s">
        <v>56</v>
      </c>
      <c r="E8" s="17" t="s">
        <v>18</v>
      </c>
      <c r="F8" s="17">
        <v>18</v>
      </c>
      <c r="G8" s="12">
        <f>18%*F8</f>
        <v>3.2399999999999998</v>
      </c>
      <c r="H8" s="12">
        <f t="shared" si="1"/>
        <v>2.16</v>
      </c>
      <c r="I8" s="12">
        <f t="shared" si="2"/>
        <v>12.6</v>
      </c>
      <c r="J8" s="20"/>
      <c r="K8" s="21"/>
      <c r="L8" s="22"/>
    </row>
    <row r="9" spans="1:12" ht="15" customHeight="1" x14ac:dyDescent="0.3">
      <c r="A9" s="43"/>
      <c r="B9" s="8"/>
      <c r="C9" s="33" t="s">
        <v>57</v>
      </c>
      <c r="D9" s="32">
        <v>20</v>
      </c>
      <c r="E9" s="37" t="s">
        <v>58</v>
      </c>
      <c r="F9" s="17">
        <v>17</v>
      </c>
      <c r="G9" s="12">
        <f t="shared" si="0"/>
        <v>3.06</v>
      </c>
      <c r="H9" s="12">
        <f t="shared" si="1"/>
        <v>2.04</v>
      </c>
      <c r="I9" s="12">
        <f t="shared" si="2"/>
        <v>11.899999999999999</v>
      </c>
      <c r="J9" s="20"/>
      <c r="K9" s="21"/>
      <c r="L9" s="22"/>
    </row>
    <row r="10" spans="1:12" ht="15" customHeight="1" x14ac:dyDescent="0.3">
      <c r="A10" s="43"/>
      <c r="B10" s="8" t="s">
        <v>12</v>
      </c>
      <c r="C10" s="8"/>
      <c r="D10" s="14"/>
      <c r="E10" s="15"/>
      <c r="F10" s="15">
        <v>179</v>
      </c>
      <c r="G10" s="12">
        <f t="shared" si="0"/>
        <v>32.22</v>
      </c>
      <c r="H10" s="12">
        <f t="shared" si="1"/>
        <v>21.48</v>
      </c>
      <c r="I10" s="12">
        <f t="shared" si="2"/>
        <v>125.3</v>
      </c>
      <c r="J10" s="23"/>
      <c r="K10" s="24"/>
      <c r="L10" s="22"/>
    </row>
    <row r="11" spans="1:12" ht="15" customHeight="1" x14ac:dyDescent="0.3">
      <c r="A11" s="44"/>
      <c r="B11" s="45" t="s">
        <v>13</v>
      </c>
      <c r="C11" s="46"/>
      <c r="D11" s="46"/>
      <c r="E11" s="47"/>
      <c r="F11" s="7">
        <f>SUM(F6:F10)</f>
        <v>856</v>
      </c>
      <c r="G11" s="13">
        <f>18%*F11</f>
        <v>154.07999999999998</v>
      </c>
      <c r="H11" s="13">
        <f t="shared" si="1"/>
        <v>102.72</v>
      </c>
      <c r="I11" s="13">
        <f t="shared" si="2"/>
        <v>599.19999999999993</v>
      </c>
      <c r="J11" s="23"/>
      <c r="K11" s="24"/>
      <c r="L11" s="22"/>
    </row>
    <row r="12" spans="1:12" ht="15" customHeight="1" x14ac:dyDescent="0.3">
      <c r="A12" s="42" t="s">
        <v>48</v>
      </c>
      <c r="B12" s="38" t="s">
        <v>61</v>
      </c>
      <c r="C12" s="8" t="s">
        <v>62</v>
      </c>
      <c r="D12" s="34" t="s">
        <v>63</v>
      </c>
      <c r="E12" s="16" t="s">
        <v>64</v>
      </c>
      <c r="F12" s="15">
        <v>140</v>
      </c>
      <c r="G12" s="12">
        <f t="shared" si="0"/>
        <v>25.2</v>
      </c>
      <c r="H12" s="12">
        <f t="shared" si="1"/>
        <v>16.8</v>
      </c>
      <c r="I12" s="12">
        <f t="shared" si="2"/>
        <v>98</v>
      </c>
      <c r="J12" s="23"/>
      <c r="K12" s="24"/>
      <c r="L12" s="22"/>
    </row>
    <row r="13" spans="1:12" ht="18.75" x14ac:dyDescent="0.3">
      <c r="A13" s="43"/>
      <c r="B13" s="8" t="s">
        <v>65</v>
      </c>
      <c r="C13" s="8" t="s">
        <v>27</v>
      </c>
      <c r="D13" s="6">
        <v>70</v>
      </c>
      <c r="E13" s="15" t="s">
        <v>16</v>
      </c>
      <c r="F13" s="15">
        <v>110</v>
      </c>
      <c r="G13" s="12">
        <f t="shared" si="0"/>
        <v>19.8</v>
      </c>
      <c r="H13" s="12">
        <f t="shared" si="1"/>
        <v>13.2</v>
      </c>
      <c r="I13" s="12">
        <f t="shared" si="2"/>
        <v>77</v>
      </c>
      <c r="J13" s="23"/>
      <c r="K13" s="24"/>
      <c r="L13" s="22"/>
    </row>
    <row r="14" spans="1:12" ht="15" customHeight="1" x14ac:dyDescent="0.3">
      <c r="A14" s="43"/>
      <c r="B14" s="8" t="s">
        <v>29</v>
      </c>
      <c r="C14" s="8" t="s">
        <v>30</v>
      </c>
      <c r="D14" s="14">
        <v>70</v>
      </c>
      <c r="E14" s="15" t="s">
        <v>15</v>
      </c>
      <c r="F14" s="15">
        <v>17</v>
      </c>
      <c r="G14" s="12">
        <f t="shared" si="0"/>
        <v>3.06</v>
      </c>
      <c r="H14" s="12">
        <f t="shared" si="1"/>
        <v>2.04</v>
      </c>
      <c r="I14" s="12">
        <f t="shared" si="2"/>
        <v>11.899999999999999</v>
      </c>
    </row>
    <row r="15" spans="1:12" ht="15" customHeight="1" x14ac:dyDescent="0.25">
      <c r="A15" s="43"/>
      <c r="B15" s="8" t="s">
        <v>31</v>
      </c>
      <c r="C15" s="8" t="s">
        <v>32</v>
      </c>
      <c r="D15" s="11"/>
      <c r="E15" s="17" t="s">
        <v>18</v>
      </c>
      <c r="F15" s="17">
        <v>18</v>
      </c>
      <c r="G15" s="12">
        <f t="shared" si="0"/>
        <v>3.2399999999999998</v>
      </c>
      <c r="H15" s="12">
        <f t="shared" si="1"/>
        <v>2.16</v>
      </c>
      <c r="I15" s="12">
        <f t="shared" si="2"/>
        <v>12.6</v>
      </c>
    </row>
    <row r="16" spans="1:12" ht="15" customHeight="1" x14ac:dyDescent="0.25">
      <c r="A16" s="43"/>
      <c r="B16" s="8" t="s">
        <v>3</v>
      </c>
      <c r="C16" s="8" t="s">
        <v>14</v>
      </c>
      <c r="D16" s="11">
        <v>120</v>
      </c>
      <c r="E16" s="17">
        <v>180</v>
      </c>
      <c r="F16" s="17">
        <v>412</v>
      </c>
      <c r="G16" s="12">
        <f t="shared" si="0"/>
        <v>74.16</v>
      </c>
      <c r="H16" s="12">
        <f t="shared" si="1"/>
        <v>49.44</v>
      </c>
      <c r="I16" s="12">
        <f t="shared" si="2"/>
        <v>288.39999999999998</v>
      </c>
    </row>
    <row r="17" spans="1:9" ht="15" customHeight="1" x14ac:dyDescent="0.25">
      <c r="A17" s="43"/>
      <c r="B17" s="8" t="s">
        <v>12</v>
      </c>
      <c r="C17" s="8"/>
      <c r="D17" s="11"/>
      <c r="E17" s="17"/>
      <c r="F17" s="17">
        <v>120</v>
      </c>
      <c r="G17" s="12">
        <f t="shared" si="0"/>
        <v>21.599999999999998</v>
      </c>
      <c r="H17" s="12">
        <f>F17*12%</f>
        <v>14.399999999999999</v>
      </c>
      <c r="I17" s="12">
        <f>F17*70%</f>
        <v>84</v>
      </c>
    </row>
    <row r="18" spans="1:9" ht="15" customHeight="1" x14ac:dyDescent="0.25">
      <c r="A18" s="44"/>
      <c r="B18" s="45" t="s">
        <v>13</v>
      </c>
      <c r="C18" s="46"/>
      <c r="D18" s="46"/>
      <c r="E18" s="47"/>
      <c r="F18" s="1">
        <f>SUM(F12:F17)</f>
        <v>817</v>
      </c>
      <c r="G18" s="13">
        <f t="shared" si="0"/>
        <v>147.06</v>
      </c>
      <c r="H18" s="13">
        <f t="shared" si="1"/>
        <v>98.039999999999992</v>
      </c>
      <c r="I18" s="13">
        <f t="shared" si="2"/>
        <v>571.9</v>
      </c>
    </row>
    <row r="19" spans="1:9" ht="33" x14ac:dyDescent="0.25">
      <c r="A19" s="42" t="s">
        <v>49</v>
      </c>
      <c r="B19" s="8" t="s">
        <v>42</v>
      </c>
      <c r="C19" s="33" t="s">
        <v>43</v>
      </c>
      <c r="D19" s="32">
        <v>55</v>
      </c>
      <c r="E19" s="16" t="s">
        <v>37</v>
      </c>
      <c r="F19" s="16">
        <v>160</v>
      </c>
      <c r="G19" s="30">
        <f t="shared" si="0"/>
        <v>28.799999999999997</v>
      </c>
      <c r="H19" s="30">
        <f t="shared" si="1"/>
        <v>19.2</v>
      </c>
      <c r="I19" s="30">
        <f t="shared" si="2"/>
        <v>112</v>
      </c>
    </row>
    <row r="20" spans="1:9" ht="16.5" x14ac:dyDescent="0.25">
      <c r="A20" s="43"/>
      <c r="B20" s="8" t="s">
        <v>66</v>
      </c>
      <c r="C20" s="8" t="s">
        <v>67</v>
      </c>
      <c r="D20" s="9">
        <v>45</v>
      </c>
      <c r="E20" s="16" t="s">
        <v>17</v>
      </c>
      <c r="F20" s="17">
        <v>120</v>
      </c>
      <c r="G20" s="12">
        <f t="shared" si="0"/>
        <v>21.599999999999998</v>
      </c>
      <c r="H20" s="12">
        <f t="shared" si="1"/>
        <v>14.399999999999999</v>
      </c>
      <c r="I20" s="12">
        <f t="shared" si="2"/>
        <v>84</v>
      </c>
    </row>
    <row r="21" spans="1:9" ht="15" customHeight="1" x14ac:dyDescent="0.25">
      <c r="A21" s="43"/>
      <c r="B21" s="8" t="s">
        <v>33</v>
      </c>
      <c r="C21" s="8" t="s">
        <v>34</v>
      </c>
      <c r="D21" s="9">
        <v>80</v>
      </c>
      <c r="E21" s="17" t="s">
        <v>15</v>
      </c>
      <c r="F21" s="17">
        <v>17</v>
      </c>
      <c r="G21" s="12">
        <f t="shared" si="0"/>
        <v>3.06</v>
      </c>
      <c r="H21" s="12">
        <f t="shared" si="1"/>
        <v>2.04</v>
      </c>
      <c r="I21" s="12">
        <f t="shared" si="2"/>
        <v>11.899999999999999</v>
      </c>
    </row>
    <row r="22" spans="1:9" ht="15" customHeight="1" x14ac:dyDescent="0.25">
      <c r="A22" s="43"/>
      <c r="B22" s="8" t="s">
        <v>35</v>
      </c>
      <c r="C22" s="33" t="s">
        <v>36</v>
      </c>
      <c r="D22" s="39">
        <v>20</v>
      </c>
      <c r="E22" s="10" t="s">
        <v>18</v>
      </c>
      <c r="F22" s="10">
        <v>18</v>
      </c>
      <c r="G22" s="12">
        <f t="shared" si="0"/>
        <v>3.2399999999999998</v>
      </c>
      <c r="H22" s="12">
        <f t="shared" si="1"/>
        <v>2.16</v>
      </c>
      <c r="I22" s="12">
        <f t="shared" si="2"/>
        <v>12.6</v>
      </c>
    </row>
    <row r="23" spans="1:9" ht="15" customHeight="1" x14ac:dyDescent="0.25">
      <c r="A23" s="43"/>
      <c r="B23" s="8" t="s">
        <v>3</v>
      </c>
      <c r="C23" s="8" t="s">
        <v>14</v>
      </c>
      <c r="D23" s="11">
        <v>120</v>
      </c>
      <c r="E23" s="17">
        <v>180</v>
      </c>
      <c r="F23" s="17">
        <v>412</v>
      </c>
      <c r="G23" s="12">
        <f t="shared" si="0"/>
        <v>74.16</v>
      </c>
      <c r="H23" s="12">
        <f t="shared" si="1"/>
        <v>49.44</v>
      </c>
      <c r="I23" s="12">
        <f t="shared" si="2"/>
        <v>288.39999999999998</v>
      </c>
    </row>
    <row r="24" spans="1:9" ht="15" customHeight="1" x14ac:dyDescent="0.25">
      <c r="A24" s="43"/>
      <c r="B24" s="8" t="s">
        <v>12</v>
      </c>
      <c r="C24" s="8"/>
      <c r="D24" s="11"/>
      <c r="E24" s="10"/>
      <c r="F24" s="10">
        <v>179</v>
      </c>
      <c r="G24" s="12">
        <f t="shared" si="0"/>
        <v>32.22</v>
      </c>
      <c r="H24" s="12">
        <f t="shared" si="1"/>
        <v>21.48</v>
      </c>
      <c r="I24" s="12">
        <f t="shared" si="2"/>
        <v>125.3</v>
      </c>
    </row>
    <row r="25" spans="1:9" ht="15" customHeight="1" x14ac:dyDescent="0.3">
      <c r="A25" s="44"/>
      <c r="B25" s="45" t="s">
        <v>13</v>
      </c>
      <c r="C25" s="46"/>
      <c r="D25" s="46"/>
      <c r="E25" s="47"/>
      <c r="F25" s="25">
        <f>SUM(F19:F24)</f>
        <v>906</v>
      </c>
      <c r="G25" s="13">
        <f t="shared" si="0"/>
        <v>163.07999999999998</v>
      </c>
      <c r="H25" s="13">
        <f t="shared" si="1"/>
        <v>108.72</v>
      </c>
      <c r="I25" s="13">
        <f t="shared" si="2"/>
        <v>634.19999999999993</v>
      </c>
    </row>
    <row r="26" spans="1:9" ht="15" customHeight="1" x14ac:dyDescent="0.25">
      <c r="A26" s="42" t="s">
        <v>50</v>
      </c>
      <c r="B26" s="8" t="s">
        <v>39</v>
      </c>
      <c r="C26" s="8" t="s">
        <v>40</v>
      </c>
      <c r="D26" s="35">
        <v>55</v>
      </c>
      <c r="E26" s="36" t="s">
        <v>41</v>
      </c>
      <c r="F26" s="15">
        <v>180</v>
      </c>
      <c r="G26" s="12">
        <f t="shared" si="0"/>
        <v>32.4</v>
      </c>
      <c r="H26" s="12">
        <f t="shared" si="1"/>
        <v>21.599999999999998</v>
      </c>
      <c r="I26" s="12">
        <f t="shared" si="2"/>
        <v>125.99999999999999</v>
      </c>
    </row>
    <row r="27" spans="1:9" ht="17.25" customHeight="1" x14ac:dyDescent="0.25">
      <c r="A27" s="43"/>
      <c r="B27" s="8" t="s">
        <v>68</v>
      </c>
      <c r="C27" s="8" t="s">
        <v>69</v>
      </c>
      <c r="D27" s="9">
        <v>70</v>
      </c>
      <c r="E27" s="17" t="s">
        <v>44</v>
      </c>
      <c r="F27" s="17">
        <v>85</v>
      </c>
      <c r="G27" s="12">
        <f t="shared" si="0"/>
        <v>15.299999999999999</v>
      </c>
      <c r="H27" s="12">
        <f t="shared" si="1"/>
        <v>10.199999999999999</v>
      </c>
      <c r="I27" s="12">
        <f t="shared" si="2"/>
        <v>59.499999999999993</v>
      </c>
    </row>
    <row r="28" spans="1:9" ht="15" customHeight="1" x14ac:dyDescent="0.3">
      <c r="A28" s="43"/>
      <c r="B28" s="8" t="s">
        <v>29</v>
      </c>
      <c r="C28" s="8" t="s">
        <v>30</v>
      </c>
      <c r="D28" s="14">
        <v>70</v>
      </c>
      <c r="E28" s="15" t="s">
        <v>15</v>
      </c>
      <c r="F28" s="15">
        <v>17</v>
      </c>
      <c r="G28" s="12">
        <f t="shared" si="0"/>
        <v>3.06</v>
      </c>
      <c r="H28" s="12">
        <f t="shared" si="1"/>
        <v>2.04</v>
      </c>
      <c r="I28" s="12">
        <f t="shared" si="2"/>
        <v>11.899999999999999</v>
      </c>
    </row>
    <row r="29" spans="1:9" ht="15" customHeight="1" x14ac:dyDescent="0.25">
      <c r="A29" s="43"/>
      <c r="B29" s="8" t="s">
        <v>31</v>
      </c>
      <c r="C29" s="8" t="s">
        <v>32</v>
      </c>
      <c r="D29" s="11"/>
      <c r="E29" s="17" t="s">
        <v>18</v>
      </c>
      <c r="F29" s="17">
        <v>18</v>
      </c>
      <c r="G29" s="12">
        <f t="shared" si="0"/>
        <v>3.2399999999999998</v>
      </c>
      <c r="H29" s="12">
        <f t="shared" si="1"/>
        <v>2.16</v>
      </c>
      <c r="I29" s="12">
        <f t="shared" si="2"/>
        <v>12.6</v>
      </c>
    </row>
    <row r="30" spans="1:9" ht="15" customHeight="1" x14ac:dyDescent="0.25">
      <c r="A30" s="43"/>
      <c r="B30" s="8" t="s">
        <v>3</v>
      </c>
      <c r="C30" s="8" t="s">
        <v>14</v>
      </c>
      <c r="D30" s="11">
        <v>120</v>
      </c>
      <c r="E30" s="17">
        <v>180</v>
      </c>
      <c r="F30" s="17">
        <v>412</v>
      </c>
      <c r="G30" s="12">
        <f t="shared" si="0"/>
        <v>74.16</v>
      </c>
      <c r="H30" s="12">
        <f t="shared" si="1"/>
        <v>49.44</v>
      </c>
      <c r="I30" s="12">
        <f t="shared" si="2"/>
        <v>288.39999999999998</v>
      </c>
    </row>
    <row r="31" spans="1:9" ht="15" customHeight="1" x14ac:dyDescent="0.25">
      <c r="A31" s="43"/>
      <c r="B31" s="8" t="s">
        <v>12</v>
      </c>
      <c r="C31" s="8" t="s">
        <v>23</v>
      </c>
      <c r="D31" s="11"/>
      <c r="E31" s="10"/>
      <c r="F31" s="10">
        <v>150</v>
      </c>
      <c r="G31" s="12">
        <f t="shared" si="0"/>
        <v>27</v>
      </c>
      <c r="H31" s="12">
        <f t="shared" si="1"/>
        <v>18</v>
      </c>
      <c r="I31" s="12">
        <f t="shared" si="2"/>
        <v>105</v>
      </c>
    </row>
    <row r="32" spans="1:9" ht="15" customHeight="1" x14ac:dyDescent="0.25">
      <c r="A32" s="44"/>
      <c r="B32" s="45" t="s">
        <v>13</v>
      </c>
      <c r="C32" s="46"/>
      <c r="D32" s="46"/>
      <c r="E32" s="47"/>
      <c r="F32" s="1">
        <f>SUM(F26:F31)</f>
        <v>862</v>
      </c>
      <c r="G32" s="13">
        <f t="shared" si="0"/>
        <v>155.16</v>
      </c>
      <c r="H32" s="13">
        <f t="shared" si="1"/>
        <v>103.44</v>
      </c>
      <c r="I32" s="13">
        <f t="shared" si="2"/>
        <v>603.4</v>
      </c>
    </row>
    <row r="33" spans="1:9" ht="15" customHeight="1" x14ac:dyDescent="0.25">
      <c r="A33" s="42" t="s">
        <v>51</v>
      </c>
      <c r="B33" s="8" t="s">
        <v>70</v>
      </c>
      <c r="C33" s="8" t="s">
        <v>14</v>
      </c>
      <c r="D33" s="9">
        <v>150</v>
      </c>
      <c r="E33" s="17">
        <v>230</v>
      </c>
      <c r="F33" s="17">
        <v>517</v>
      </c>
      <c r="G33" s="12">
        <f>18%*F33</f>
        <v>93.06</v>
      </c>
      <c r="H33" s="12">
        <f t="shared" si="1"/>
        <v>62.04</v>
      </c>
      <c r="I33" s="12">
        <f t="shared" si="2"/>
        <v>361.9</v>
      </c>
    </row>
    <row r="34" spans="1:9" ht="15" customHeight="1" x14ac:dyDescent="0.3">
      <c r="A34" s="43"/>
      <c r="B34" s="8" t="s">
        <v>38</v>
      </c>
      <c r="C34" s="8" t="s">
        <v>28</v>
      </c>
      <c r="D34" s="14">
        <v>50</v>
      </c>
      <c r="E34" s="15" t="s">
        <v>15</v>
      </c>
      <c r="F34" s="15">
        <v>129</v>
      </c>
      <c r="G34" s="12">
        <f t="shared" ref="G34:G39" si="3">18%*F34</f>
        <v>23.22</v>
      </c>
      <c r="H34" s="12">
        <f t="shared" si="1"/>
        <v>15.479999999999999</v>
      </c>
      <c r="I34" s="12">
        <f t="shared" si="2"/>
        <v>90.3</v>
      </c>
    </row>
    <row r="35" spans="1:9" ht="15" customHeight="1" x14ac:dyDescent="0.25">
      <c r="A35" s="43"/>
      <c r="B35" s="8" t="s">
        <v>54</v>
      </c>
      <c r="C35" s="8" t="s">
        <v>55</v>
      </c>
      <c r="D35" s="11" t="s">
        <v>56</v>
      </c>
      <c r="E35" s="17" t="s">
        <v>18</v>
      </c>
      <c r="F35" s="17">
        <v>18</v>
      </c>
      <c r="G35" s="12">
        <f t="shared" si="3"/>
        <v>3.2399999999999998</v>
      </c>
      <c r="H35" s="12">
        <f t="shared" si="1"/>
        <v>2.16</v>
      </c>
      <c r="I35" s="12">
        <f t="shared" si="2"/>
        <v>12.6</v>
      </c>
    </row>
    <row r="36" spans="1:9" ht="16.5" x14ac:dyDescent="0.25">
      <c r="A36" s="43"/>
      <c r="B36" s="8"/>
      <c r="C36" s="8" t="s">
        <v>71</v>
      </c>
      <c r="D36" s="40" t="s">
        <v>72</v>
      </c>
      <c r="E36" s="17" t="s">
        <v>16</v>
      </c>
      <c r="F36" s="17">
        <v>55</v>
      </c>
      <c r="G36" s="12">
        <f t="shared" si="3"/>
        <v>9.9</v>
      </c>
      <c r="H36" s="12">
        <f t="shared" si="1"/>
        <v>6.6</v>
      </c>
      <c r="I36" s="12">
        <f t="shared" si="2"/>
        <v>38.5</v>
      </c>
    </row>
    <row r="37" spans="1:9" ht="18.75" customHeight="1" x14ac:dyDescent="0.25">
      <c r="A37" s="43"/>
      <c r="B37" s="8" t="s">
        <v>73</v>
      </c>
      <c r="C37" s="31" t="s">
        <v>27</v>
      </c>
      <c r="D37" s="11">
        <v>70</v>
      </c>
      <c r="E37" s="6" t="s">
        <v>16</v>
      </c>
      <c r="F37" s="41">
        <v>117</v>
      </c>
      <c r="G37" s="12"/>
      <c r="H37" s="12"/>
      <c r="I37" s="12"/>
    </row>
    <row r="38" spans="1:9" ht="15" customHeight="1" x14ac:dyDescent="0.3">
      <c r="A38" s="43"/>
      <c r="B38" s="8" t="s">
        <v>12</v>
      </c>
      <c r="C38" s="8"/>
      <c r="D38" s="14"/>
      <c r="E38" s="15"/>
      <c r="F38" s="15">
        <v>190</v>
      </c>
      <c r="G38" s="12">
        <f t="shared" si="3"/>
        <v>34.199999999999996</v>
      </c>
      <c r="H38" s="12">
        <f t="shared" si="1"/>
        <v>22.8</v>
      </c>
      <c r="I38" s="12">
        <f t="shared" si="2"/>
        <v>133</v>
      </c>
    </row>
    <row r="39" spans="1:9" ht="15" customHeight="1" x14ac:dyDescent="0.25">
      <c r="A39" s="44"/>
      <c r="B39" s="45" t="s">
        <v>13</v>
      </c>
      <c r="C39" s="46"/>
      <c r="D39" s="46"/>
      <c r="E39" s="47"/>
      <c r="F39" s="1">
        <f>SUM(F33:F38)</f>
        <v>1026</v>
      </c>
      <c r="G39" s="13">
        <f t="shared" si="3"/>
        <v>184.68</v>
      </c>
      <c r="H39" s="13">
        <f t="shared" si="1"/>
        <v>123.11999999999999</v>
      </c>
      <c r="I39" s="13">
        <f t="shared" si="2"/>
        <v>718.19999999999993</v>
      </c>
    </row>
    <row r="40" spans="1:9" ht="17.25" customHeight="1" x14ac:dyDescent="0.25">
      <c r="A40" s="26" t="s">
        <v>4</v>
      </c>
      <c r="B40" s="27"/>
      <c r="C40" s="27"/>
      <c r="D40" s="28"/>
      <c r="E40" s="28"/>
    </row>
    <row r="41" spans="1:9" ht="17.25" customHeight="1" x14ac:dyDescent="0.2">
      <c r="A41" s="54" t="s">
        <v>26</v>
      </c>
      <c r="B41" s="54"/>
      <c r="C41" s="54"/>
      <c r="D41" s="55" t="s">
        <v>25</v>
      </c>
      <c r="E41" s="55"/>
      <c r="F41" s="55"/>
      <c r="G41" s="55"/>
      <c r="H41" s="55"/>
      <c r="I41" s="55"/>
    </row>
    <row r="42" spans="1:9" ht="17.25" customHeight="1" x14ac:dyDescent="0.2">
      <c r="A42" s="56" t="s">
        <v>5</v>
      </c>
      <c r="B42" s="56"/>
      <c r="C42" s="29"/>
      <c r="D42" s="55" t="s">
        <v>6</v>
      </c>
      <c r="E42" s="55"/>
      <c r="F42" s="55"/>
      <c r="G42" s="55"/>
      <c r="H42" s="55"/>
      <c r="I42" s="55"/>
    </row>
    <row r="43" spans="1:9" ht="17.25" customHeight="1" x14ac:dyDescent="0.2"/>
  </sheetData>
  <mergeCells count="19">
    <mergeCell ref="A33:A39"/>
    <mergeCell ref="B39:E39"/>
    <mergeCell ref="A41:C41"/>
    <mergeCell ref="D41:I41"/>
    <mergeCell ref="A42:B42"/>
    <mergeCell ref="D42:I42"/>
    <mergeCell ref="A12:A18"/>
    <mergeCell ref="B18:E18"/>
    <mergeCell ref="A19:A25"/>
    <mergeCell ref="B25:E25"/>
    <mergeCell ref="A26:A32"/>
    <mergeCell ref="B32:E32"/>
    <mergeCell ref="A5:A11"/>
    <mergeCell ref="B11:E11"/>
    <mergeCell ref="A1:I1"/>
    <mergeCell ref="A2:I2"/>
    <mergeCell ref="B3:I3"/>
    <mergeCell ref="D4:E4"/>
    <mergeCell ref="G4:I4"/>
  </mergeCells>
  <pageMargins left="0.51181102362204722" right="0.51181102362204722" top="0.35433070866141736" bottom="0.35433070866141736" header="0.31496062992125984" footer="0.31496062992125984"/>
  <pageSetup scale="81" orientation="landscape" r:id="rId1"/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Tuần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Personal</dc:creator>
  <cp:lastModifiedBy>Administrator</cp:lastModifiedBy>
  <cp:lastPrinted>2026-04-17T09:54:03Z</cp:lastPrinted>
  <dcterms:created xsi:type="dcterms:W3CDTF">2022-04-02T08:00:14Z</dcterms:created>
  <dcterms:modified xsi:type="dcterms:W3CDTF">2026-04-29T04:02:02Z</dcterms:modified>
</cp:coreProperties>
</file>